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4\1 výzva\"/>
    </mc:Choice>
  </mc:AlternateContent>
  <xr:revisionPtr revIDLastSave="0" documentId="13_ncr:1_{F59C79B3-5B0B-45C4-868D-593D8E4CDBD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" l="1"/>
  <c r="P11" i="1"/>
  <c r="S11" i="1"/>
  <c r="T11" i="1"/>
  <c r="S12" i="1"/>
  <c r="T12" i="1"/>
  <c r="P10" i="1"/>
  <c r="P13" i="1"/>
  <c r="S10" i="1"/>
  <c r="T10" i="1"/>
  <c r="S13" i="1"/>
  <c r="T13" i="1"/>
  <c r="P8" i="1"/>
  <c r="P9" i="1"/>
  <c r="S8" i="1"/>
  <c r="T8" i="1"/>
  <c r="S9" i="1"/>
  <c r="T9" i="1"/>
  <c r="S7" i="1"/>
  <c r="T7" i="1"/>
  <c r="P7" i="1"/>
  <c r="R16" i="1" l="1"/>
  <c r="Q16" i="1"/>
</calcChain>
</file>

<file path=xl/sharedStrings.xml><?xml version="1.0" encoding="utf-8"?>
<sst xmlns="http://schemas.openxmlformats.org/spreadsheetml/2006/main" count="65" uniqueCount="49">
  <si>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</si>
  <si>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</si>
  <si>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</si>
  <si>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</si>
  <si>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</si>
  <si>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</si>
  <si>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</si>
  <si>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</si>
  <si>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</si>
  <si>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</si>
  <si>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</si>
  <si>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30213500-0 - Kapesní počítače 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</si>
  <si>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</si>
  <si>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</si>
  <si>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</si>
  <si>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</si>
  <si>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</si>
  <si>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</si>
  <si>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</si>
  <si>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</si>
  <si>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</si>
  <si>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</si>
  <si>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</si>
  <si>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</si>
  <si>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</si>
  <si>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</si>
  <si>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</si>
  <si>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</si>
  <si>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</si>
  <si>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</si>
  <si>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</si>
  <si>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</si>
  <si>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</si>
  <si>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Wifi router</t>
  </si>
  <si>
    <t>USB hub</t>
  </si>
  <si>
    <t>Společná faktura</t>
  </si>
  <si>
    <t>Ing. Petr Pfauser, 
Tel.: 37763 6717</t>
  </si>
  <si>
    <r>
      <t xml:space="preserve">Univerzitní 28, 
301 00 Plzeň,
</t>
    </r>
    <r>
      <rPr>
        <sz val="11"/>
        <color theme="1"/>
        <rFont val="Calibri"/>
        <family val="2"/>
        <charset val="238"/>
        <scheme val="minor"/>
      </rPr>
      <t>Fakulta designu a umění Ladislava Sutnara - Děkanát,
místnost LS 230</t>
    </r>
  </si>
  <si>
    <t>Jednodeskový počítač</t>
  </si>
  <si>
    <t>Switch</t>
  </si>
  <si>
    <t>Počet portů min. 8 s automatickou adaptací 10 / 100 / 1000 Mb/s podporující Auto-MDI / MDIX, řízení toku IEEE 802.3x, podpora 802.1p / DSCP QoS, kovové provedení.</t>
  </si>
  <si>
    <t>Brýle pro VR</t>
  </si>
  <si>
    <t>Jednodeskový počítač, výkon min. 850 bodů dle https://www.cpubenchmark.net/low_end_cpus.html.
Pamět min. 4GB RAM.
Konektivita min.  2,4 GHz and 5,0 GHz IEEE 802.11b/g/n/ac wireless, min. 1x LAN Gigabit ethernet, min. 1x Bluetooth 5.0, min. 2x USB 3.0, min. 2x USB 2.0, min. 2x micro HDMI s podporou 4K rozlišení, podpora mikroSD karet, splňuje podmínky směrnice RoHS.
Součástí min. 1x mikro HDMI kabel s délkou min. 2 m, SD karta min. vel. 32 GB.
Oficiální napájecí zdroj, oficiální balení v krabičče chránící před prachem, mechanickým poškozením a statickou elektřinou.</t>
  </si>
  <si>
    <t>WiFi router s WiFi  splňující  802.11s/b/g/n/ac, rychlost min.  867 Mb/s, dual-band (2,4 GHz 300 MB/s + 5 GHz 867 MB/s ), porty: min.  1x GWAN, 5x GLAN, 2 ks externí anténa, šifrování  WEP 128bit, WPA , WPA2, Dual-Band (2,4 + 5 GHz), PoE, QoS, firewall.</t>
  </si>
  <si>
    <t>WiFi router s WiFi 6 splňující  802.11s/b/g/n/ac/ax, rychlost min.  2976 Mb/s, dual-band (2,4 GHz 300 MB/s + 5 GHz 867 MB/s ), porty: min. 1x GWAN, 4x GLAN, 1x USB 3.2,  4 ks  externí anténa, šifrování  WPS, WPA2, WPA-PSK, WPA2-PSK, WPA-Enterprise, WPA2-Enterprise a WPA3, Dual-Band (2,4 + 5 GHz), QoS, firewall, Wifi mesh.</t>
  </si>
  <si>
    <t>WiFi router s třípasmovou WiFi 6  splňující  802.11a/b/g/n/ac/ax, rychlost min.  52800 Mb/s, tri-band (2,4 GHz 600 MB/s + 5 GHz 6000 MB/s ), porty: min.  1x GWAN, 4x GLAN, 1x USB 3.2, 6 ks externí anténa, šifrování  WPA, WPA2, WPA-Enterprise, WPA2-Enterprise a WPA3,  Dual-Band (2,4 + 5 GHz), DMZ, WPS, IPv6.</t>
  </si>
  <si>
    <t>Redukce USB-C s rozšířením na 1x 4K HDMI min. v. 2.0, min. 2x USB 3.0, min. 1x USB-C, čtečka micro SD a SD karet, plně kompatibilní se stávajícím počítačem macbook air.</t>
  </si>
  <si>
    <t xml:space="preserve">Příloha č. 2 Kupní smlouvy - technická specifikace
Výpočetní technika (III.) 064 - 2023 </t>
  </si>
  <si>
    <r>
      <t xml:space="preserve">Brýle pro virtuální realitu samostatně fungující.
Zorné pole min. 92°.
Celkové rozlišení 4K 3664 × 1920 px (na jedno oko QHD 1832 × 1920 px).
</t>
    </r>
    <r>
      <rPr>
        <sz val="11"/>
        <rFont val="Calibri"/>
        <family val="2"/>
        <charset val="238"/>
        <scheme val="minor"/>
      </rPr>
      <t>Obnovovací frekvence min. 90</t>
    </r>
    <r>
      <rPr>
        <sz val="11"/>
        <color theme="1"/>
        <rFont val="Calibri"/>
        <family val="2"/>
        <charset val="238"/>
        <scheme val="minor"/>
      </rPr>
      <t xml:space="preserve"> Hz.
Integrované úložiště s kapacitou min. 128 GB.
Pamět min. 6 GB.
Vestavěný mikrofon a reproduktory.
Konektory: USB-C,  Bluetooth. 
Včetně: 2 ks pohybových ovladačů, kabeláže, napájecího adaptéru, vymezovací vložka pro brýle.
Součástí je ergonomický pásek zlepšující stabilitu setu, s nastavovacím kolečkem.
Další součástí je originální USB typ-C kabel délky min. 5 m pro VR headset, rozhraní USB-C 3.2 Gen1, podporuje nabíjení dalších zařízení s konektorem 90°.
Včetně ochranného originálního  cestovního pouzdra pro VR headset, prostor i pro příslušenství (ovladače, nabíjecí kabel, napájecí adaptér).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</si>
</sst>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4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3" fillId="6" borderId="13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 inden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55" zoomScaleNormal="55" workbookViewId="0">
      <selection activeCell="R7" sqref="R7:R1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3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5703125" hidden="1" customWidth="1"/>
    <col min="12" max="12" width="25.7109375" customWidth="1"/>
    <col min="13" max="13" width="24.28515625" customWidth="1"/>
    <col min="14" max="14" width="32.5703125" style="4" customWidth="1"/>
    <col min="15" max="15" width="25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0.140625" style="5" customWidth="1"/>
  </cols>
  <sheetData>
    <row r="1" spans="1:22" ht="40.9" customHeight="1" x14ac:dyDescent="0.25">
      <c r="B1" s="83" t="s">
        <v>47</v>
      </c>
      <c r="C1" s="84"/>
      <c r="D1" s="84"/>
      <c r="E1"/>
      <c r="G1" s="41"/>
      <c r="V1"/>
    </row>
    <row r="2" spans="1:22" ht="25.5" customHeight="1" x14ac:dyDescent="0.25">
      <c r="C2"/>
      <c r="D2" s="9"/>
      <c r="E2" s="10"/>
      <c r="G2" s="87"/>
      <c r="H2" s="88"/>
      <c r="I2" s="88"/>
      <c r="J2" s="88"/>
      <c r="K2" s="88"/>
      <c r="L2" s="88"/>
      <c r="M2" s="88"/>
      <c r="N2" s="8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1"/>
      <c r="E3" s="81"/>
      <c r="F3" s="81"/>
      <c r="G3" s="88"/>
      <c r="H3" s="88"/>
      <c r="I3" s="88"/>
      <c r="J3" s="88"/>
      <c r="K3" s="88"/>
      <c r="L3" s="88"/>
      <c r="M3" s="88"/>
      <c r="N3" s="8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5" t="s">
        <v>2</v>
      </c>
      <c r="H5" s="8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80" t="s">
        <v>7</v>
      </c>
      <c r="T6" s="80" t="s">
        <v>8</v>
      </c>
      <c r="U6" s="34" t="s">
        <v>22</v>
      </c>
      <c r="V6" s="34" t="s">
        <v>23</v>
      </c>
    </row>
    <row r="7" spans="1:22" ht="141.75" customHeight="1" thickTop="1" thickBot="1" x14ac:dyDescent="0.3">
      <c r="A7" s="20"/>
      <c r="B7" s="42">
        <v>1</v>
      </c>
      <c r="C7" s="43" t="s">
        <v>38</v>
      </c>
      <c r="D7" s="44">
        <v>8</v>
      </c>
      <c r="E7" s="45" t="s">
        <v>30</v>
      </c>
      <c r="F7" s="76" t="s">
        <v>42</v>
      </c>
      <c r="G7" s="122"/>
      <c r="H7" s="46" t="s">
        <v>31</v>
      </c>
      <c r="I7" s="98" t="s">
        <v>35</v>
      </c>
      <c r="J7" s="101" t="s">
        <v>31</v>
      </c>
      <c r="K7" s="104"/>
      <c r="L7" s="113"/>
      <c r="M7" s="110" t="s">
        <v>36</v>
      </c>
      <c r="N7" s="110" t="s">
        <v>37</v>
      </c>
      <c r="O7" s="107">
        <v>21</v>
      </c>
      <c r="P7" s="47">
        <f>D7*Q7</f>
        <v>23600</v>
      </c>
      <c r="Q7" s="48">
        <v>2950</v>
      </c>
      <c r="R7" s="123"/>
      <c r="S7" s="49">
        <f>D7*R7</f>
        <v>0</v>
      </c>
      <c r="T7" s="50" t="str">
        <f>IF(ISNUMBER(R7), IF(R7&gt;Q7,"NEVYHOVUJE","VYHOVUJE")," ")</f>
        <v xml:space="preserve"> </v>
      </c>
      <c r="U7" s="116"/>
      <c r="V7" s="51" t="s">
        <v>11</v>
      </c>
    </row>
    <row r="8" spans="1:22" ht="67.5" customHeight="1" thickTop="1" thickBot="1" x14ac:dyDescent="0.3">
      <c r="A8" s="20"/>
      <c r="B8" s="61">
        <v>2</v>
      </c>
      <c r="C8" s="62" t="s">
        <v>33</v>
      </c>
      <c r="D8" s="63">
        <v>2</v>
      </c>
      <c r="E8" s="64" t="s">
        <v>30</v>
      </c>
      <c r="F8" s="77" t="s">
        <v>43</v>
      </c>
      <c r="G8" s="122"/>
      <c r="H8" s="65" t="s">
        <v>31</v>
      </c>
      <c r="I8" s="99"/>
      <c r="J8" s="102"/>
      <c r="K8" s="105"/>
      <c r="L8" s="114"/>
      <c r="M8" s="111"/>
      <c r="N8" s="111"/>
      <c r="O8" s="108"/>
      <c r="P8" s="66">
        <f>D8*Q8</f>
        <v>4000</v>
      </c>
      <c r="Q8" s="67">
        <v>2000</v>
      </c>
      <c r="R8" s="123"/>
      <c r="S8" s="68">
        <f>D8*R8</f>
        <v>0</v>
      </c>
      <c r="T8" s="69" t="str">
        <f t="shared" ref="T8:T9" si="0">IF(ISNUMBER(R8), IF(R8&gt;Q8,"NEVYHOVUJE","VYHOVUJE")," ")</f>
        <v xml:space="preserve"> </v>
      </c>
      <c r="U8" s="117"/>
      <c r="V8" s="119" t="s">
        <v>12</v>
      </c>
    </row>
    <row r="9" spans="1:22" ht="54.75" customHeight="1" thickTop="1" thickBot="1" x14ac:dyDescent="0.3">
      <c r="A9" s="20"/>
      <c r="B9" s="61">
        <v>3</v>
      </c>
      <c r="C9" s="62" t="s">
        <v>39</v>
      </c>
      <c r="D9" s="63">
        <v>2</v>
      </c>
      <c r="E9" s="64" t="s">
        <v>30</v>
      </c>
      <c r="F9" s="77" t="s">
        <v>40</v>
      </c>
      <c r="G9" s="122"/>
      <c r="H9" s="65" t="s">
        <v>31</v>
      </c>
      <c r="I9" s="99"/>
      <c r="J9" s="102"/>
      <c r="K9" s="105"/>
      <c r="L9" s="114"/>
      <c r="M9" s="111"/>
      <c r="N9" s="111"/>
      <c r="O9" s="108"/>
      <c r="P9" s="66">
        <f>D9*Q9</f>
        <v>1100</v>
      </c>
      <c r="Q9" s="67">
        <v>550</v>
      </c>
      <c r="R9" s="123"/>
      <c r="S9" s="68">
        <f>D9*R9</f>
        <v>0</v>
      </c>
      <c r="T9" s="69" t="str">
        <f t="shared" si="0"/>
        <v xml:space="preserve"> </v>
      </c>
      <c r="U9" s="117"/>
      <c r="V9" s="120"/>
    </row>
    <row r="10" spans="1:22" ht="63" customHeight="1" thickTop="1" thickBot="1" x14ac:dyDescent="0.3">
      <c r="A10" s="20"/>
      <c r="B10" s="61">
        <v>4</v>
      </c>
      <c r="C10" s="62" t="s">
        <v>34</v>
      </c>
      <c r="D10" s="63">
        <v>3</v>
      </c>
      <c r="E10" s="64" t="s">
        <v>30</v>
      </c>
      <c r="F10" s="77" t="s">
        <v>46</v>
      </c>
      <c r="G10" s="122"/>
      <c r="H10" s="65" t="s">
        <v>31</v>
      </c>
      <c r="I10" s="99"/>
      <c r="J10" s="102"/>
      <c r="K10" s="105"/>
      <c r="L10" s="114"/>
      <c r="M10" s="111"/>
      <c r="N10" s="111"/>
      <c r="O10" s="108"/>
      <c r="P10" s="66">
        <f>D10*Q10</f>
        <v>3690</v>
      </c>
      <c r="Q10" s="67">
        <v>1230</v>
      </c>
      <c r="R10" s="123"/>
      <c r="S10" s="68">
        <f>D10*R10</f>
        <v>0</v>
      </c>
      <c r="T10" s="69" t="str">
        <f t="shared" ref="T10:T13" si="1">IF(ISNUMBER(R10), IF(R10&gt;Q10,"NEVYHOVUJE","VYHOVUJE")," ")</f>
        <v xml:space="preserve"> </v>
      </c>
      <c r="U10" s="117"/>
      <c r="V10" s="120"/>
    </row>
    <row r="11" spans="1:22" ht="70.5" customHeight="1" thickTop="1" thickBot="1" x14ac:dyDescent="0.3">
      <c r="A11" s="20"/>
      <c r="B11" s="70">
        <v>5</v>
      </c>
      <c r="C11" s="71" t="s">
        <v>33</v>
      </c>
      <c r="D11" s="72">
        <v>2</v>
      </c>
      <c r="E11" s="73" t="s">
        <v>30</v>
      </c>
      <c r="F11" s="78" t="s">
        <v>44</v>
      </c>
      <c r="G11" s="122"/>
      <c r="H11" s="74" t="s">
        <v>31</v>
      </c>
      <c r="I11" s="99"/>
      <c r="J11" s="102"/>
      <c r="K11" s="105"/>
      <c r="L11" s="114"/>
      <c r="M11" s="111"/>
      <c r="N11" s="111"/>
      <c r="O11" s="108"/>
      <c r="P11" s="66">
        <f>D11*Q11</f>
        <v>5000</v>
      </c>
      <c r="Q11" s="75">
        <v>2500</v>
      </c>
      <c r="R11" s="123"/>
      <c r="S11" s="68">
        <f>D11*R11</f>
        <v>0</v>
      </c>
      <c r="T11" s="69" t="str">
        <f t="shared" ref="T11:T12" si="2">IF(ISNUMBER(R11), IF(R11&gt;Q11,"NEVYHOVUJE","VYHOVUJE")," ")</f>
        <v xml:space="preserve"> </v>
      </c>
      <c r="U11" s="117"/>
      <c r="V11" s="120"/>
    </row>
    <row r="12" spans="1:22" ht="267" customHeight="1" thickTop="1" thickBot="1" x14ac:dyDescent="0.3">
      <c r="A12" s="20"/>
      <c r="B12" s="70">
        <v>6</v>
      </c>
      <c r="C12" s="71" t="s">
        <v>41</v>
      </c>
      <c r="D12" s="72">
        <v>6</v>
      </c>
      <c r="E12" s="73" t="s">
        <v>30</v>
      </c>
      <c r="F12" s="82" t="s">
        <v>48</v>
      </c>
      <c r="G12" s="122"/>
      <c r="H12" s="74" t="s">
        <v>31</v>
      </c>
      <c r="I12" s="99"/>
      <c r="J12" s="102"/>
      <c r="K12" s="105"/>
      <c r="L12" s="114"/>
      <c r="M12" s="111"/>
      <c r="N12" s="111"/>
      <c r="O12" s="108"/>
      <c r="P12" s="66">
        <f>D12*Q12</f>
        <v>99000</v>
      </c>
      <c r="Q12" s="75">
        <v>16500</v>
      </c>
      <c r="R12" s="123"/>
      <c r="S12" s="68">
        <f>D12*R12</f>
        <v>0</v>
      </c>
      <c r="T12" s="69" t="str">
        <f t="shared" si="2"/>
        <v xml:space="preserve"> </v>
      </c>
      <c r="U12" s="117"/>
      <c r="V12" s="120"/>
    </row>
    <row r="13" spans="1:22" ht="102.75" customHeight="1" thickTop="1" thickBot="1" x14ac:dyDescent="0.3">
      <c r="A13" s="20"/>
      <c r="B13" s="52">
        <v>7</v>
      </c>
      <c r="C13" s="53" t="s">
        <v>33</v>
      </c>
      <c r="D13" s="54">
        <v>1</v>
      </c>
      <c r="E13" s="55" t="s">
        <v>30</v>
      </c>
      <c r="F13" s="79" t="s">
        <v>45</v>
      </c>
      <c r="G13" s="122"/>
      <c r="H13" s="56" t="s">
        <v>31</v>
      </c>
      <c r="I13" s="100"/>
      <c r="J13" s="103"/>
      <c r="K13" s="106"/>
      <c r="L13" s="115"/>
      <c r="M13" s="112"/>
      <c r="N13" s="112"/>
      <c r="O13" s="109"/>
      <c r="P13" s="57">
        <f>D13*Q13</f>
        <v>6500</v>
      </c>
      <c r="Q13" s="58">
        <v>6500</v>
      </c>
      <c r="R13" s="123"/>
      <c r="S13" s="59">
        <f>D13*R13</f>
        <v>0</v>
      </c>
      <c r="T13" s="60" t="str">
        <f t="shared" si="1"/>
        <v xml:space="preserve"> </v>
      </c>
      <c r="U13" s="118"/>
      <c r="V13" s="121"/>
    </row>
    <row r="14" spans="1:22" ht="17.45" customHeight="1" thickTop="1" thickBot="1" x14ac:dyDescent="0.3">
      <c r="C14"/>
      <c r="D14"/>
      <c r="E14"/>
      <c r="F14"/>
      <c r="G14"/>
      <c r="H14"/>
      <c r="I14"/>
      <c r="J14"/>
      <c r="N14"/>
      <c r="O14"/>
      <c r="P14"/>
    </row>
    <row r="15" spans="1:22" ht="51.75" customHeight="1" thickTop="1" thickBot="1" x14ac:dyDescent="0.3">
      <c r="B15" s="96" t="s">
        <v>28</v>
      </c>
      <c r="C15" s="96"/>
      <c r="D15" s="96"/>
      <c r="E15" s="96"/>
      <c r="F15" s="96"/>
      <c r="G15" s="96"/>
      <c r="H15" s="40"/>
      <c r="I15" s="40"/>
      <c r="J15" s="21"/>
      <c r="K15" s="21"/>
      <c r="L15" s="6"/>
      <c r="M15" s="6"/>
      <c r="N15" s="6"/>
      <c r="O15" s="22"/>
      <c r="P15" s="22"/>
      <c r="Q15" s="23" t="s">
        <v>9</v>
      </c>
      <c r="R15" s="93" t="s">
        <v>10</v>
      </c>
      <c r="S15" s="94"/>
      <c r="T15" s="95"/>
      <c r="U15" s="24"/>
      <c r="V15" s="25"/>
    </row>
    <row r="16" spans="1:22" ht="50.45" customHeight="1" thickTop="1" thickBot="1" x14ac:dyDescent="0.3">
      <c r="B16" s="97" t="s">
        <v>26</v>
      </c>
      <c r="C16" s="97"/>
      <c r="D16" s="97"/>
      <c r="E16" s="97"/>
      <c r="F16" s="97"/>
      <c r="G16" s="97"/>
      <c r="H16" s="97"/>
      <c r="I16" s="26"/>
      <c r="L16" s="9"/>
      <c r="M16" s="9"/>
      <c r="N16" s="9"/>
      <c r="O16" s="27"/>
      <c r="P16" s="27"/>
      <c r="Q16" s="28">
        <f>SUM(P7:P13)</f>
        <v>142890</v>
      </c>
      <c r="R16" s="90">
        <f>SUM(S7:S13)</f>
        <v>0</v>
      </c>
      <c r="S16" s="91"/>
      <c r="T16" s="92"/>
    </row>
    <row r="17" spans="2:19" ht="15.75" thickTop="1" x14ac:dyDescent="0.25">
      <c r="B17" s="89" t="s">
        <v>27</v>
      </c>
      <c r="C17" s="89"/>
      <c r="D17" s="89"/>
      <c r="E17" s="89"/>
      <c r="F17" s="89"/>
      <c r="G17" s="89"/>
      <c r="H17" s="8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81"/>
      <c r="H18" s="8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81"/>
      <c r="H19" s="8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x14ac:dyDescent="0.25">
      <c r="B20" s="39"/>
      <c r="C20" s="39"/>
      <c r="D20" s="39"/>
      <c r="E20" s="39"/>
      <c r="F20" s="39"/>
      <c r="G20" s="81"/>
      <c r="H20" s="8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1"/>
      <c r="H21" s="8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H22" s="3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1"/>
      <c r="H102" s="81"/>
      <c r="I102" s="11"/>
      <c r="J102" s="11"/>
      <c r="K102" s="11"/>
      <c r="L102" s="11"/>
      <c r="M102" s="11"/>
      <c r="N102" s="5"/>
      <c r="O102" s="5"/>
      <c r="P102" s="5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</sheetData>
  <sheetProtection algorithmName="SHA-512" hashValue="Pg7czdkTZZFdNZqNHsfom9ezcbTplZ5hW7mIW8l3cRR/B4BuXEeWVrhy/5rKszl006U5tPYQHRehHB2oZCFQ+Q==" saltValue="do2GIRp4sr1SKrxmdxBtFA==" spinCount="100000" sheet="1" objects="1" scenarios="1"/>
  <mergeCells count="17">
    <mergeCell ref="U7:U13"/>
    <mergeCell ref="V8:V13"/>
    <mergeCell ref="B1:D1"/>
    <mergeCell ref="G5:H5"/>
    <mergeCell ref="G2:N3"/>
    <mergeCell ref="B17:G17"/>
    <mergeCell ref="R16:T16"/>
    <mergeCell ref="R15:T15"/>
    <mergeCell ref="B15:G15"/>
    <mergeCell ref="B16:H16"/>
    <mergeCell ref="I7:I13"/>
    <mergeCell ref="J7:J13"/>
    <mergeCell ref="K7:K13"/>
    <mergeCell ref="O7:O13"/>
    <mergeCell ref="M7:M13"/>
    <mergeCell ref="N7:N13"/>
    <mergeCell ref="L7:L13"/>
  </mergeCells>
  <conditionalFormatting sqref="B7:B13 D7:D13">
    <cfRule type="containsBlanks" dxfId="7" priority="96">
      <formula>LEN(TRIM(B7))=0</formula>
    </cfRule>
  </conditionalFormatting>
  <conditionalFormatting sqref="B7:B13">
    <cfRule type="cellIs" dxfId="6" priority="93" operator="greaterThanOrEqual">
      <formula>1</formula>
    </cfRule>
  </conditionalFormatting>
  <conditionalFormatting sqref="G7:H13 R7:R13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3">
    <cfRule type="notContainsBlanks" dxfId="2" priority="69">
      <formula>LEN(TRIM(G7))&gt;0</formula>
    </cfRule>
  </conditionalFormatting>
  <conditionalFormatting sqref="T7:T1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2023-05-22T06:28:46Z</cp:lastPrinted>
  <dcterms:created xsi:type="dcterms:W3CDTF">2014-03-05T12:43:32Z</dcterms:created>
  <dcterms:modified xsi:type="dcterms:W3CDTF">2023-06-08T06:13:28Z</dcterms:modified>
</cp:coreProperties>
</file>